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J9" i="1" l="1"/>
  <c r="J10" i="1"/>
  <c r="J8" i="1"/>
  <c r="F24" i="1"/>
  <c r="G24" i="1" s="1"/>
  <c r="K8" i="1"/>
  <c r="E30" i="1" l="1"/>
  <c r="K10" i="1"/>
  <c r="K9" i="1" l="1"/>
  <c r="F18" i="1"/>
  <c r="D33" i="1" l="1"/>
</calcChain>
</file>

<file path=xl/comments1.xml><?xml version="1.0" encoding="utf-8"?>
<comments xmlns="http://schemas.openxmlformats.org/spreadsheetml/2006/main">
  <authors>
    <author>Макаревич Светлана Юрьевна</author>
  </authors>
  <commentList>
    <comment ref="C18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</commentList>
</comments>
</file>

<file path=xl/sharedStrings.xml><?xml version="1.0" encoding="utf-8"?>
<sst xmlns="http://schemas.openxmlformats.org/spreadsheetml/2006/main" count="36" uniqueCount="24">
  <si>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</si>
  <si>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</si>
  <si>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</si>
  <si>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</si>
  <si>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Количество баллов</t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</si>
  <si>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</si>
  <si>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</si>
  <si>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</si>
  <si>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</si>
  <si>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ИТОГ</t>
  </si>
  <si>
    <t>Значение итогового индекса</t>
  </si>
  <si>
    <t>Средний темп роста, %</t>
  </si>
  <si>
    <t>Темп изменения, %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</si>
  <si>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</si>
  <si>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t>ИМПОРТОЗАМЕЩЕНИЕ</t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</si>
  <si>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</si>
  <si>
    <t>* Для расчета темпа роста в 2016 году используются данные за 9 месяцев по сравнению с соответствующим периодом предыдущего года</t>
  </si>
  <si>
    <t>ПОКАЗАТЕЛИ ИННОВАЦИОННОГО РАЗВИТИЯ: январь-сентябрь 2016 г.</t>
  </si>
  <si>
    <r>
      <t xml:space="preserve">Инвестиции в основной капитал, </t>
    </r>
    <r>
      <rPr>
        <b/>
        <i/>
        <sz val="11"/>
        <color theme="1"/>
        <rFont val="Times New Roman"/>
        <family val="1"/>
        <charset val="204"/>
      </rPr>
      <t>млн. руб.</t>
    </r>
  </si>
  <si>
    <t>январь-сентябрь 2015</t>
  </si>
  <si>
    <t>январь-сентябрь 2016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</si>
  <si>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</si>
  <si>
    <t>ПОКАЗАТЕЛИ ИНВЕСТИЦИОННОЙ АКТИВНОСТИ: 2015-2016*</t>
  </si>
  <si>
    <t xml:space="preserve">ДИНАМИКА РАЗВИТИЯ: 2012 - 2016*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</si>
</sst>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1" fillId="2" borderId="5" xfId="1" applyBorder="1" applyAlignment="1" applyProtection="1">
      <alignment horizontal="center" vertical="center" wrapText="1"/>
      <protection locked="0"/>
    </xf>
    <xf numFmtId="0" fontId="1" fillId="2" borderId="6" xfId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7" fillId="2" borderId="9" xfId="1" applyFont="1" applyBorder="1" applyAlignment="1" applyProtection="1">
      <alignment horizontal="center" vertical="center" wrapText="1"/>
      <protection locked="0"/>
    </xf>
    <xf numFmtId="0" fontId="7" fillId="2" borderId="10" xfId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7" fillId="2" borderId="14" xfId="1" applyFont="1" applyBorder="1" applyAlignment="1" applyProtection="1">
      <alignment horizontal="center" vertical="center" wrapText="1"/>
      <protection locked="0"/>
    </xf>
    <xf numFmtId="0" fontId="7" fillId="2" borderId="15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6" xfId="2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2" borderId="26" xfId="1" applyBorder="1" applyAlignment="1" applyProtection="1">
      <alignment wrapText="1"/>
      <protection locked="0"/>
    </xf>
    <xf numFmtId="0" fontId="7" fillId="2" borderId="26" xfId="1" applyFont="1" applyBorder="1" applyAlignment="1" applyProtection="1">
      <alignment vertical="center" wrapText="1"/>
      <protection locked="0"/>
    </xf>
    <xf numFmtId="0" fontId="7" fillId="2" borderId="26" xfId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3" fillId="0" borderId="32" xfId="0" applyFont="1" applyFill="1" applyBorder="1" applyAlignment="1" applyProtection="1">
      <alignment vertical="center" wrapText="1"/>
      <protection locked="0"/>
    </xf>
    <xf numFmtId="0" fontId="5" fillId="4" borderId="32" xfId="0" applyFont="1" applyFill="1" applyBorder="1" applyAlignment="1" applyProtection="1">
      <alignment horizontal="right" vertical="center" wrapText="1"/>
      <protection locked="0"/>
    </xf>
    <xf numFmtId="0" fontId="5" fillId="4" borderId="15" xfId="0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7" fillId="3" borderId="17" xfId="2" applyFont="1" applyBorder="1" applyAlignment="1" applyProtection="1">
      <alignment vertical="center" wrapText="1"/>
      <protection locked="0"/>
    </xf>
    <xf numFmtId="0" fontId="7" fillId="3" borderId="28" xfId="2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1" fillId="2" borderId="20" xfId="1" applyBorder="1" applyAlignment="1" applyProtection="1">
      <alignment horizontal="center" vertical="center" wrapText="1"/>
      <protection locked="0"/>
    </xf>
    <xf numFmtId="0" fontId="7" fillId="2" borderId="25" xfId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0" fontId="3" fillId="5" borderId="22" xfId="0" applyFont="1" applyFill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 applyProtection="1">
      <alignment horizontal="center" vertical="center" wrapText="1"/>
      <protection locked="0"/>
    </xf>
    <xf numFmtId="0" fontId="7" fillId="2" borderId="26" xfId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H30" sqref="H30"/>
    </sheetView>
  </sheetViews>
  <sheetFormatPr defaultColWidth="8.88671875" defaultRowHeight="13.8" x14ac:dyDescent="0.25"/>
  <cols>
    <col min="1" max="1" width="7" style="2" customWidth="1"/>
    <col min="2" max="2" width="3.6640625" style="2" customWidth="1"/>
    <col min="3" max="3" width="51.6640625" style="2" customWidth="1"/>
    <col min="4" max="4" width="13.33203125" style="2" bestFit="1" customWidth="1"/>
    <col min="5" max="5" width="13.33203125" style="48" bestFit="1" customWidth="1"/>
    <col min="6" max="6" width="13.109375" style="2" bestFit="1" customWidth="1"/>
    <col min="7" max="7" width="11" style="2" bestFit="1" customWidth="1"/>
    <col min="8" max="8" width="11" style="2" customWidth="1"/>
    <col min="9" max="9" width="12.109375" style="2" customWidth="1"/>
    <col min="10" max="11" width="13.109375" style="2" customWidth="1"/>
    <col min="12" max="12" width="13.33203125" style="2" customWidth="1"/>
    <col min="13" max="13" width="12.44140625" style="2" bestFit="1" customWidth="1"/>
    <col min="14" max="15" width="8.88671875" style="2"/>
    <col min="16" max="17" width="12.44140625" style="2" bestFit="1" customWidth="1"/>
    <col min="18" max="18" width="8.88671875" style="2"/>
    <col min="19" max="19" width="12.44140625" style="2" bestFit="1" customWidth="1"/>
    <col min="20" max="16384" width="8.88671875" style="2"/>
  </cols>
  <sheetData>
    <row r="1" spans="1:12" s="1" customFormat="1" x14ac:dyDescent="0.25"/>
    <row r="2" spans="1:12" ht="14.4" customHeight="1" x14ac:dyDescent="0.3">
      <c r="B2" s="86" t="s">
        <v>0</v>
      </c>
      <c r="C2" s="86"/>
      <c r="D2" s="86"/>
      <c r="E2" s="86"/>
      <c r="F2" s="86"/>
      <c r="G2" s="86"/>
      <c r="H2" s="86"/>
      <c r="I2" s="86"/>
      <c r="J2" s="86"/>
    </row>
    <row r="3" spans="1:12" ht="15.6" x14ac:dyDescent="0.3">
      <c r="B3" s="87" t="s">
        <v>1</v>
      </c>
      <c r="C3" s="87"/>
      <c r="D3" s="87"/>
      <c r="E3" s="88"/>
      <c r="F3" s="87"/>
      <c r="G3" s="87"/>
      <c r="H3" s="87"/>
      <c r="I3" s="87"/>
      <c r="J3" s="87"/>
    </row>
    <row r="4" spans="1:12" ht="15.6" x14ac:dyDescent="0.3">
      <c r="B4" s="3"/>
      <c r="C4" s="3"/>
      <c r="D4" s="3"/>
      <c r="E4" s="4"/>
      <c r="F4" s="3"/>
      <c r="G4" s="3"/>
      <c r="H4" s="80"/>
      <c r="I4" s="3"/>
      <c r="J4" s="3"/>
    </row>
    <row r="5" spans="1:12" ht="34.5" customHeight="1" x14ac:dyDescent="0.25">
      <c r="B5" s="89" t="s">
        <v>23</v>
      </c>
      <c r="C5" s="89"/>
      <c r="D5" s="89"/>
      <c r="E5" s="89"/>
      <c r="F5" s="89"/>
      <c r="G5" s="89"/>
      <c r="H5" s="89"/>
      <c r="I5" s="89"/>
      <c r="J5" s="89"/>
    </row>
    <row r="6" spans="1:12" ht="15.75" customHeight="1" thickBot="1" x14ac:dyDescent="0.35">
      <c r="B6" s="3"/>
      <c r="C6" s="3"/>
      <c r="D6" s="3"/>
      <c r="E6" s="4"/>
      <c r="F6" s="3"/>
      <c r="G6" s="3"/>
      <c r="H6" s="80"/>
      <c r="I6" s="3"/>
      <c r="J6" s="3"/>
    </row>
    <row r="7" spans="1:12" s="5" customFormat="1" ht="43.2" x14ac:dyDescent="0.3">
      <c r="B7" s="6" t="s">
        <v>2</v>
      </c>
      <c r="C7" s="7" t="s">
        <v>3</v>
      </c>
      <c r="D7" s="8">
        <v>2012</v>
      </c>
      <c r="E7" s="9">
        <v>2013</v>
      </c>
      <c r="F7" s="9">
        <v>2014</v>
      </c>
      <c r="G7" s="9" t="s">
        <v>19</v>
      </c>
      <c r="H7" s="9">
        <v>2015</v>
      </c>
      <c r="I7" s="10" t="s">
        <v>20</v>
      </c>
      <c r="J7" s="7" t="s">
        <v>11</v>
      </c>
      <c r="K7" s="70" t="s">
        <v>4</v>
      </c>
    </row>
    <row r="8" spans="1:12" ht="49.5" customHeight="1" x14ac:dyDescent="0.25">
      <c r="B8" s="53"/>
      <c r="C8" s="12" t="s">
        <v>21</v>
      </c>
      <c r="D8" s="13">
        <v>115</v>
      </c>
      <c r="E8" s="13">
        <v>120</v>
      </c>
      <c r="F8" s="13">
        <v>115</v>
      </c>
      <c r="G8" s="13">
        <v>90</v>
      </c>
      <c r="H8" s="13">
        <v>98</v>
      </c>
      <c r="I8" s="52">
        <v>95</v>
      </c>
      <c r="J8" s="14">
        <f>AVERAGE((E8-D8)/D8,(F8-E8)/E8,(H8-F8)/F8,(I8-G8)/G8)*100</f>
        <v>-2.2614734299516908</v>
      </c>
      <c r="K8" s="15">
        <f>IF(J8&lt;0.0000001,0,IF(J8&lt;5.1,1,IF(J8&lt;15.1,2,IF(J8&lt;20.1,3,IF(J8&lt;35.1,4,5)))))</f>
        <v>0</v>
      </c>
    </row>
    <row r="9" spans="1:12" ht="49.5" customHeight="1" x14ac:dyDescent="0.25">
      <c r="B9" s="68"/>
      <c r="C9" s="76" t="s">
        <v>5</v>
      </c>
      <c r="D9" s="69">
        <v>15</v>
      </c>
      <c r="E9" s="69">
        <v>12</v>
      </c>
      <c r="F9" s="69">
        <v>13</v>
      </c>
      <c r="G9" s="72">
        <v>7</v>
      </c>
      <c r="H9" s="72">
        <v>13</v>
      </c>
      <c r="I9" s="73">
        <v>10</v>
      </c>
      <c r="J9" s="14">
        <f>AVERAGE((E9-D9)/D9,(F9-E9)/E9,(H9-F9)/F9,(I9-G9)/G9)*100</f>
        <v>7.7976190476190466</v>
      </c>
      <c r="K9" s="71">
        <f>IF(J9&lt;0.0000001,0,IF(J9&lt;5.1,1,IF(J9&lt;15.1,2,IF(J9&lt;25.1,3,IF(J9&lt;60.1,4,5)))))</f>
        <v>2</v>
      </c>
    </row>
    <row r="10" spans="1:12" ht="49.5" customHeight="1" thickBot="1" x14ac:dyDescent="0.3">
      <c r="B10" s="16"/>
      <c r="C10" s="77" t="s">
        <v>6</v>
      </c>
      <c r="D10" s="17">
        <v>4.3</v>
      </c>
      <c r="E10" s="18">
        <v>4.9000000000000004</v>
      </c>
      <c r="F10" s="18">
        <v>5.6</v>
      </c>
      <c r="G10" s="74">
        <v>5.7</v>
      </c>
      <c r="H10" s="74">
        <v>6.1</v>
      </c>
      <c r="I10" s="75">
        <v>6.5</v>
      </c>
      <c r="J10" s="83">
        <f t="shared" ref="J10" si="0">AVERAGE((E10-D10)/D10,(F10-E10)/E10,(H10-F10)/F10,(I10-G10)/G10)*100</f>
        <v>12.800715451419245</v>
      </c>
      <c r="K10" s="20">
        <f>IF(J10&lt;0.0000001,0,IF(J10&lt;5.1,1,IF(J10&lt;10.1,2,IF(J10&lt;20.1,3,IF(J10&lt;30.1,4,5)))))</f>
        <v>3</v>
      </c>
    </row>
    <row r="11" spans="1:12" ht="19.8" customHeight="1" x14ac:dyDescent="0.25">
      <c r="B11" s="49"/>
      <c r="C11" s="51" t="s">
        <v>16</v>
      </c>
      <c r="D11" s="23"/>
      <c r="E11" s="23"/>
      <c r="F11" s="23"/>
      <c r="G11" s="23"/>
      <c r="H11" s="23"/>
      <c r="I11" s="23"/>
      <c r="J11" s="23"/>
      <c r="K11" s="50"/>
      <c r="L11" s="50"/>
    </row>
    <row r="12" spans="1:12" ht="22.5" customHeight="1" x14ac:dyDescent="0.25">
      <c r="B12" s="21"/>
      <c r="C12" s="22"/>
      <c r="D12" s="23"/>
      <c r="E12" s="23"/>
      <c r="F12" s="23"/>
      <c r="G12" s="23"/>
      <c r="H12" s="23"/>
      <c r="I12" s="23"/>
      <c r="J12" s="24"/>
    </row>
    <row r="13" spans="1:12" x14ac:dyDescent="0.25">
      <c r="A13" s="21"/>
      <c r="E13" s="2"/>
      <c r="G13" s="21"/>
      <c r="H13" s="21"/>
      <c r="I13" s="27"/>
    </row>
    <row r="14" spans="1:12" ht="15.6" x14ac:dyDescent="0.25">
      <c r="A14" s="21"/>
      <c r="B14" s="89" t="s">
        <v>17</v>
      </c>
      <c r="C14" s="89"/>
      <c r="D14" s="89"/>
      <c r="E14" s="89"/>
      <c r="F14" s="89"/>
      <c r="G14" s="89"/>
      <c r="H14" s="89"/>
      <c r="I14" s="89"/>
      <c r="J14" s="89"/>
    </row>
    <row r="15" spans="1:12" ht="16.2" thickBot="1" x14ac:dyDescent="0.3">
      <c r="A15" s="21"/>
      <c r="B15" s="25"/>
      <c r="C15" s="25"/>
      <c r="D15" s="25"/>
      <c r="E15" s="25"/>
      <c r="F15" s="25"/>
      <c r="G15" s="25"/>
      <c r="H15" s="81"/>
      <c r="I15" s="25"/>
      <c r="J15" s="25"/>
    </row>
    <row r="16" spans="1:12" ht="27.6" x14ac:dyDescent="0.25">
      <c r="A16" s="21"/>
      <c r="B16" s="30" t="s">
        <v>2</v>
      </c>
      <c r="C16" s="31" t="s">
        <v>3</v>
      </c>
      <c r="D16" s="31">
        <v>2016</v>
      </c>
      <c r="E16" s="32" t="s">
        <v>7</v>
      </c>
      <c r="F16" s="33" t="s">
        <v>4</v>
      </c>
      <c r="G16" s="25"/>
      <c r="H16" s="81"/>
      <c r="I16" s="25"/>
      <c r="J16" s="25"/>
    </row>
    <row r="17" spans="1:10" ht="15.6" x14ac:dyDescent="0.25">
      <c r="A17" s="21"/>
      <c r="B17" s="34"/>
      <c r="C17" s="35" t="s">
        <v>13</v>
      </c>
      <c r="D17" s="36">
        <v>14250</v>
      </c>
      <c r="E17" s="78"/>
      <c r="F17" s="79"/>
      <c r="G17" s="25"/>
      <c r="H17" s="81"/>
      <c r="I17" s="25"/>
      <c r="J17" s="25"/>
    </row>
    <row r="18" spans="1:10" ht="28.8" thickBot="1" x14ac:dyDescent="0.3">
      <c r="A18" s="21"/>
      <c r="B18" s="55"/>
      <c r="C18" s="56" t="s">
        <v>8</v>
      </c>
      <c r="D18" s="57">
        <v>15</v>
      </c>
      <c r="E18" s="58">
        <f>D18</f>
        <v>15</v>
      </c>
      <c r="F18" s="59">
        <f>IF(E18&lt;0.00001,0,IF(E18&lt;2.1,1,IF(E18&lt;5.1,2,IF(E18&lt;15.1,3,IF(E18&lt;25.1,4,5)))))</f>
        <v>3</v>
      </c>
      <c r="I18" s="21"/>
      <c r="J18" s="27"/>
    </row>
    <row r="19" spans="1:10" x14ac:dyDescent="0.25">
      <c r="E19" s="2"/>
      <c r="G19" s="37"/>
      <c r="H19" s="37"/>
    </row>
    <row r="20" spans="1:10" x14ac:dyDescent="0.25">
      <c r="E20" s="2"/>
      <c r="G20" s="37"/>
      <c r="H20" s="37"/>
    </row>
    <row r="21" spans="1:10" ht="15.6" x14ac:dyDescent="0.25">
      <c r="A21" s="89" t="s">
        <v>22</v>
      </c>
      <c r="B21" s="89"/>
      <c r="C21" s="89"/>
      <c r="D21" s="89"/>
      <c r="E21" s="89"/>
      <c r="F21" s="89"/>
      <c r="G21" s="89"/>
      <c r="H21" s="89"/>
      <c r="I21" s="89"/>
    </row>
    <row r="22" spans="1:10" ht="16.2" thickBot="1" x14ac:dyDescent="0.3">
      <c r="A22" s="25"/>
      <c r="B22" s="25"/>
      <c r="C22" s="25"/>
      <c r="D22" s="25"/>
      <c r="E22" s="25"/>
      <c r="F22" s="25"/>
      <c r="G22" s="25"/>
      <c r="H22" s="81"/>
      <c r="I22" s="25"/>
    </row>
    <row r="23" spans="1:10" ht="42" customHeight="1" x14ac:dyDescent="0.25">
      <c r="B23" s="38" t="s">
        <v>2</v>
      </c>
      <c r="C23" s="39" t="s">
        <v>3</v>
      </c>
      <c r="D23" s="39" t="s">
        <v>19</v>
      </c>
      <c r="E23" s="39" t="s">
        <v>20</v>
      </c>
      <c r="F23" s="39" t="s">
        <v>12</v>
      </c>
      <c r="G23" s="40" t="s">
        <v>4</v>
      </c>
      <c r="H23" s="82"/>
      <c r="J23" s="37"/>
    </row>
    <row r="24" spans="1:10" ht="15" thickBot="1" x14ac:dyDescent="0.35">
      <c r="B24" s="26"/>
      <c r="C24" s="60" t="s">
        <v>18</v>
      </c>
      <c r="D24" s="61">
        <v>15</v>
      </c>
      <c r="E24" s="61">
        <v>31</v>
      </c>
      <c r="F24" s="62">
        <f>IF(D24&gt;0,(E24-D24)/D24*100, IF(E24&gt;0,1,0))</f>
        <v>106.66666666666667</v>
      </c>
      <c r="G24" s="63">
        <f>IF(F24&lt;0.00001,0,IF(F24&lt;5.1,1,IF(F24&lt;10.1,2,IF(F24&lt;20.1,3,IF(F24&lt;30.1,4,5)))))</f>
        <v>5</v>
      </c>
      <c r="H24" s="67"/>
      <c r="I24" s="37"/>
    </row>
    <row r="25" spans="1:10" s="21" customFormat="1" x14ac:dyDescent="0.25">
      <c r="B25" s="49"/>
      <c r="C25" s="47"/>
      <c r="D25" s="54"/>
      <c r="E25" s="54"/>
      <c r="F25" s="67"/>
      <c r="G25" s="67"/>
      <c r="H25" s="67"/>
      <c r="I25" s="27"/>
    </row>
    <row r="26" spans="1:10" s="21" customFormat="1" x14ac:dyDescent="0.25">
      <c r="B26" s="49"/>
      <c r="C26" s="47"/>
      <c r="D26" s="54"/>
      <c r="E26" s="54"/>
      <c r="F26" s="67"/>
      <c r="G26" s="67"/>
      <c r="H26" s="67"/>
      <c r="I26" s="27"/>
    </row>
    <row r="27" spans="1:10" s="21" customFormat="1" ht="14.4" x14ac:dyDescent="0.3">
      <c r="A27" s="84" t="s">
        <v>14</v>
      </c>
      <c r="B27" s="85"/>
      <c r="C27" s="85"/>
      <c r="D27" s="85"/>
      <c r="E27" s="85"/>
      <c r="F27" s="85"/>
      <c r="G27" s="85"/>
      <c r="H27" s="85"/>
      <c r="I27" s="85"/>
    </row>
    <row r="28" spans="1:10" s="21" customFormat="1" ht="14.4" thickBot="1" x14ac:dyDescent="0.3">
      <c r="B28" s="49"/>
      <c r="C28" s="47"/>
      <c r="D28" s="54"/>
      <c r="E28" s="54"/>
      <c r="F28" s="67"/>
      <c r="G28" s="67"/>
      <c r="H28" s="67"/>
      <c r="I28" s="27"/>
    </row>
    <row r="29" spans="1:10" s="42" customFormat="1" ht="28.8" x14ac:dyDescent="0.25">
      <c r="B29" s="6" t="s">
        <v>2</v>
      </c>
      <c r="C29" s="7" t="s">
        <v>3</v>
      </c>
      <c r="D29" s="7" t="s">
        <v>7</v>
      </c>
      <c r="E29" s="11" t="s">
        <v>4</v>
      </c>
    </row>
    <row r="30" spans="1:10" s="42" customFormat="1" ht="28.8" thickBot="1" x14ac:dyDescent="0.35">
      <c r="B30" s="28"/>
      <c r="C30" s="29" t="s">
        <v>15</v>
      </c>
      <c r="D30" s="19">
        <v>1</v>
      </c>
      <c r="E30" s="20">
        <f>D30</f>
        <v>1</v>
      </c>
    </row>
    <row r="31" spans="1:10" s="43" customFormat="1" ht="34.5" customHeight="1" thickBot="1" x14ac:dyDescent="0.3">
      <c r="D31" s="66" t="s">
        <v>9</v>
      </c>
    </row>
    <row r="32" spans="1:10" s="43" customFormat="1" ht="39" customHeight="1" x14ac:dyDescent="0.25">
      <c r="B32" s="64"/>
      <c r="C32" s="64"/>
      <c r="D32" s="65"/>
      <c r="E32" s="41"/>
      <c r="F32" s="41"/>
      <c r="G32" s="41"/>
      <c r="H32" s="41"/>
      <c r="I32" s="41"/>
      <c r="J32" s="47"/>
    </row>
    <row r="33" spans="2:4" ht="14.4" x14ac:dyDescent="0.3">
      <c r="B33" s="44"/>
      <c r="C33" s="45" t="s">
        <v>10</v>
      </c>
      <c r="D33" s="46">
        <f>K8+K9+K10+F18+G24+E30</f>
        <v>14</v>
      </c>
    </row>
  </sheetData>
  <mergeCells count="6">
    <mergeCell ref="A27:I27"/>
    <mergeCell ref="B2:J2"/>
    <mergeCell ref="B3:J3"/>
    <mergeCell ref="B5:J5"/>
    <mergeCell ref="B14:J14"/>
    <mergeCell ref="A21:I2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Макаревич Светлана Юрьевна</cp:lastModifiedBy>
  <dcterms:created xsi:type="dcterms:W3CDTF">2015-10-26T09:51:49Z</dcterms:created>
  <dcterms:modified xsi:type="dcterms:W3CDTF">2016-11-07T14:27:30Z</dcterms:modified>
</cp:coreProperties>
</file>